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70" windowWidth="12120" windowHeight="9090" activeTab="0"/>
  </bookViews>
  <sheets>
    <sheet name="Section71" sheetId="1" r:id="rId1"/>
  </sheets>
  <definedNames>
    <definedName name="_xlnm.Print_Area" localSheetId="0">'Section71'!$A$12:$D$83</definedName>
    <definedName name="_xlnm.Print_Titles" localSheetId="0">'Section71'!$1:$11</definedName>
  </definedNames>
  <calcPr fullCalcOnLoad="1"/>
</workbook>
</file>

<file path=xl/sharedStrings.xml><?xml version="1.0" encoding="utf-8"?>
<sst xmlns="http://schemas.openxmlformats.org/spreadsheetml/2006/main" count="107" uniqueCount="67">
  <si>
    <t xml:space="preserve"> </t>
  </si>
  <si>
    <t>ESTIMATE OF GENERAL, SCHOOL, TRANSPORTATION,</t>
  </si>
  <si>
    <t>EDUCATION IMPROVEMENT ACT AND EDUCATION LOTTERY REVENUES</t>
  </si>
  <si>
    <t xml:space="preserve">Board of </t>
  </si>
  <si>
    <t>Governor's</t>
  </si>
  <si>
    <t xml:space="preserve">Appropriation </t>
  </si>
  <si>
    <t>Economic Advisors</t>
  </si>
  <si>
    <t>Act</t>
  </si>
  <si>
    <t>Estimate</t>
  </si>
  <si>
    <t>-</t>
  </si>
  <si>
    <t>REGULAR SOURCES:</t>
  </si>
  <si>
    <t xml:space="preserve">  Retail Sales Tax</t>
  </si>
  <si>
    <t xml:space="preserve">  Income Tax (Total)</t>
  </si>
  <si>
    <t xml:space="preserve">    Individual</t>
  </si>
  <si>
    <t xml:space="preserve">    Corporation</t>
  </si>
  <si>
    <t xml:space="preserve">    Total Income and Sales Tax</t>
  </si>
  <si>
    <t>All Other Revenue</t>
  </si>
  <si>
    <t xml:space="preserve">  Admissions Tax</t>
  </si>
  <si>
    <t xml:space="preserve">  Aircraft Tax</t>
  </si>
  <si>
    <t xml:space="preserve">  Alcoholic Liquor Tax</t>
  </si>
  <si>
    <t xml:space="preserve">  Bank Tax</t>
  </si>
  <si>
    <t xml:space="preserve">  Beer and Wine Tax</t>
  </si>
  <si>
    <t xml:space="preserve">  Business License Tax</t>
  </si>
  <si>
    <t xml:space="preserve">  Coin-Operated Device Tax</t>
  </si>
  <si>
    <t xml:space="preserve">  Corporation License Tax</t>
  </si>
  <si>
    <t xml:space="preserve">  Departmental Revenue</t>
  </si>
  <si>
    <t xml:space="preserve">  Documentary Tax</t>
  </si>
  <si>
    <t xml:space="preserve">  Earned on Investments</t>
  </si>
  <si>
    <t xml:space="preserve">  Electric Power Tax</t>
  </si>
  <si>
    <t xml:space="preserve">  Insurance Tax</t>
  </si>
  <si>
    <t xml:space="preserve">  Motor Transport Fees</t>
  </si>
  <si>
    <t xml:space="preserve">  Motor Vehicle Licenses</t>
  </si>
  <si>
    <t xml:space="preserve">  Petroleum Inspection Tax </t>
  </si>
  <si>
    <t xml:space="preserve">  Private Car Lines Tax</t>
  </si>
  <si>
    <t xml:space="preserve">  Public Service Authority</t>
  </si>
  <si>
    <t xml:space="preserve">  Retailers' License Tax</t>
  </si>
  <si>
    <t xml:space="preserve">  Savings &amp; Loan Association Tax</t>
  </si>
  <si>
    <t xml:space="preserve">  Workers' Compensation Insurance Tax</t>
  </si>
  <si>
    <t xml:space="preserve">    Total All Other Revenue</t>
  </si>
  <si>
    <t>Total Regular Sources</t>
  </si>
  <si>
    <t>MISCELLANEOUS SOURCES:</t>
  </si>
  <si>
    <t xml:space="preserve">  Circuit &amp; Family Court Fines</t>
  </si>
  <si>
    <t xml:space="preserve">  Debt Service Reimbursement</t>
  </si>
  <si>
    <t xml:space="preserve">  Indirect Cost Recoveries</t>
  </si>
  <si>
    <t xml:space="preserve">  Mental Health Fees</t>
  </si>
  <si>
    <t xml:space="preserve">  Parole &amp; Probation Supervision Fees</t>
  </si>
  <si>
    <t xml:space="preserve">  Unclaimed Property Fund Transfer</t>
  </si>
  <si>
    <t>Total Miscellaneous Sources</t>
  </si>
  <si>
    <t xml:space="preserve"> Department of Transportation Revenue </t>
  </si>
  <si>
    <t xml:space="preserve"> Education Improvement Act</t>
  </si>
  <si>
    <t xml:space="preserve"> Education Lottery Revenue</t>
  </si>
  <si>
    <t xml:space="preserve">  Total All Sources of Revenues</t>
  </si>
  <si>
    <t>=</t>
  </si>
  <si>
    <t>SECTION 71</t>
  </si>
  <si>
    <t xml:space="preserve"> Revenue Earmarked for Tax Relief Trust Funds</t>
  </si>
  <si>
    <t xml:space="preserve">  Total Regular and Miscellaneous Revenue</t>
  </si>
  <si>
    <t>Less: Transfer to General Reserve Fund</t>
  </si>
  <si>
    <t>Total General Fund Revenue</t>
  </si>
  <si>
    <t>Other Sources:</t>
  </si>
  <si>
    <t xml:space="preserve"> Balances Available from the Prior Year:</t>
  </si>
  <si>
    <t xml:space="preserve">  BEA Certified FY 2005-06 Year-End Surplus</t>
  </si>
  <si>
    <t xml:space="preserve">  Excess Debt Service Appropriation FY 2005-06</t>
  </si>
  <si>
    <t xml:space="preserve">  Excess Agency Cash Balances</t>
  </si>
  <si>
    <t xml:space="preserve">    Total Other Sources</t>
  </si>
  <si>
    <t>FISCAL YEAR  2007-2008</t>
  </si>
  <si>
    <t>FY 2006-07</t>
  </si>
  <si>
    <t>FY 2007-2008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</si>
</sst>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"/>
    <numFmt numFmtId="167" formatCode="#,##0.000"/>
    <numFmt numFmtId="168" formatCode="0.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[$-409]dddd\,\ mmmm\ dd\,\ yyyy"/>
    <numFmt numFmtId="175" formatCode="[$-409]mmmm\ d\,\ yyyy;@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6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showOutlineSymbols="0" defaultGridColor="0" zoomScale="75" zoomScaleNormal="75" colorId="22" workbookViewId="0" topLeftCell="A1">
      <selection activeCell="G34" sqref="G34"/>
    </sheetView>
  </sheetViews>
  <sheetFormatPr defaultColWidth="8.88671875" defaultRowHeight="15"/>
  <cols>
    <col min="1" max="1" width="40.10546875" style="0" customWidth="1"/>
    <col min="2" max="2" width="16.77734375" style="0" customWidth="1"/>
    <col min="3" max="4" width="16.6640625" style="0" customWidth="1"/>
    <col min="5" max="19" width="9.6640625" style="0" customWidth="1"/>
    <col min="20" max="20" width="9.88671875" style="0" customWidth="1"/>
    <col min="21" max="16384" width="9.6640625" style="0" customWidth="1"/>
  </cols>
  <sheetData>
    <row r="1" spans="1:9" ht="15">
      <c r="A1" s="9" t="s">
        <v>53</v>
      </c>
      <c r="B1" s="2"/>
      <c r="C1" s="2"/>
      <c r="D1" s="2"/>
      <c r="E1" s="1"/>
      <c r="F1" s="1"/>
      <c r="G1" s="1"/>
      <c r="H1" s="1"/>
      <c r="I1" s="1"/>
    </row>
    <row r="2" spans="1:9" ht="15">
      <c r="A2" s="2" t="s">
        <v>1</v>
      </c>
      <c r="B2" s="2"/>
      <c r="C2" s="2"/>
      <c r="D2" s="2"/>
      <c r="E2" s="1"/>
      <c r="F2" s="1"/>
      <c r="G2" s="1"/>
      <c r="H2" s="1"/>
      <c r="I2" s="1"/>
    </row>
    <row r="3" spans="1:9" ht="15">
      <c r="A3" s="2" t="s">
        <v>2</v>
      </c>
      <c r="B3" s="2"/>
      <c r="C3" s="2"/>
      <c r="D3" s="2"/>
      <c r="E3" s="1"/>
      <c r="F3" s="1"/>
      <c r="G3" s="1"/>
      <c r="H3" s="1"/>
      <c r="I3" s="1"/>
    </row>
    <row r="4" spans="1:9" ht="15">
      <c r="A4" s="9" t="s">
        <v>64</v>
      </c>
      <c r="B4" s="2"/>
      <c r="C4" s="2"/>
      <c r="D4" s="2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0</v>
      </c>
      <c r="B6" s="1"/>
      <c r="C6" s="3" t="s">
        <v>3</v>
      </c>
      <c r="D6" s="1" t="s">
        <v>0</v>
      </c>
      <c r="E6" s="1"/>
      <c r="F6" s="1"/>
      <c r="G6" s="1"/>
      <c r="H6" s="1"/>
      <c r="I6" s="1"/>
    </row>
    <row r="7" spans="1:9" ht="15">
      <c r="A7" s="1"/>
      <c r="B7" s="3" t="s">
        <v>5</v>
      </c>
      <c r="C7" s="3" t="s">
        <v>6</v>
      </c>
      <c r="D7" s="3" t="s">
        <v>4</v>
      </c>
      <c r="E7" s="1"/>
      <c r="F7" s="1"/>
      <c r="G7" s="1"/>
      <c r="H7" s="1"/>
      <c r="I7" s="1"/>
    </row>
    <row r="8" spans="1:9" ht="15">
      <c r="A8" s="1"/>
      <c r="B8" s="3" t="s">
        <v>7</v>
      </c>
      <c r="C8" s="3" t="s">
        <v>8</v>
      </c>
      <c r="D8" s="3" t="s">
        <v>8</v>
      </c>
      <c r="E8" s="1"/>
      <c r="F8" s="1"/>
      <c r="G8" s="1"/>
      <c r="H8" s="1"/>
      <c r="I8" s="1"/>
    </row>
    <row r="9" spans="1:9" ht="15">
      <c r="A9" s="1"/>
      <c r="B9" s="3" t="s">
        <v>8</v>
      </c>
      <c r="C9" s="6" t="s">
        <v>66</v>
      </c>
      <c r="D9" s="6" t="s">
        <v>66</v>
      </c>
      <c r="E9" s="1"/>
      <c r="F9" s="1"/>
      <c r="G9" s="1"/>
      <c r="H9" s="1"/>
      <c r="I9" s="1"/>
    </row>
    <row r="10" spans="1:9" ht="15">
      <c r="A10" s="1"/>
      <c r="B10" s="10" t="s">
        <v>65</v>
      </c>
      <c r="C10" s="12">
        <v>39030</v>
      </c>
      <c r="D10" s="14">
        <v>39085</v>
      </c>
      <c r="E10" s="3"/>
      <c r="F10" s="3"/>
      <c r="G10" s="3"/>
      <c r="H10" s="3"/>
      <c r="I10" s="1"/>
    </row>
    <row r="11" spans="1:9" ht="15">
      <c r="A11" s="1"/>
      <c r="B11" s="15" t="s">
        <v>9</v>
      </c>
      <c r="C11" s="15" t="s">
        <v>9</v>
      </c>
      <c r="D11" s="15" t="s">
        <v>9</v>
      </c>
      <c r="E11" s="1"/>
      <c r="F11" s="1"/>
      <c r="G11" s="1"/>
      <c r="H11" s="1"/>
      <c r="I11" s="1"/>
    </row>
    <row r="12" spans="1:9" ht="15">
      <c r="A12" s="1" t="s">
        <v>10</v>
      </c>
      <c r="B12" s="2"/>
      <c r="C12" s="2"/>
      <c r="D12" s="2"/>
      <c r="E12" s="1"/>
      <c r="F12" s="1"/>
      <c r="G12" s="1"/>
      <c r="H12" s="1"/>
      <c r="I12" s="1"/>
    </row>
    <row r="13" spans="1:9" ht="15">
      <c r="A13" s="1" t="s">
        <v>11</v>
      </c>
      <c r="B13" s="1">
        <f>2583682708+23235525-204800-77238888-14400000-19309722</f>
        <v>2495764823</v>
      </c>
      <c r="C13" s="1">
        <v>2682000000</v>
      </c>
      <c r="D13" s="1">
        <v>2682000000</v>
      </c>
      <c r="E13" s="1"/>
      <c r="F13" s="1"/>
      <c r="G13" s="1"/>
      <c r="H13" s="1"/>
      <c r="I13" s="1"/>
    </row>
    <row r="14" spans="1:9" ht="15">
      <c r="A14" s="1" t="s">
        <v>12</v>
      </c>
      <c r="B14" s="1">
        <f>B15+B16</f>
        <v>2822682576</v>
      </c>
      <c r="C14" s="1">
        <f>C15+C16</f>
        <v>3114952187</v>
      </c>
      <c r="D14" s="1">
        <f>D15+D16</f>
        <v>2921410293</v>
      </c>
      <c r="E14" s="1"/>
      <c r="F14" s="1"/>
      <c r="G14" s="1"/>
      <c r="H14" s="1"/>
      <c r="I14" s="1"/>
    </row>
    <row r="15" spans="1:9" ht="15">
      <c r="A15" s="1" t="s">
        <v>13</v>
      </c>
      <c r="B15" s="1">
        <f>3085496358-468382872-700000-1500000-15000000</f>
        <v>2599913486</v>
      </c>
      <c r="C15" s="1">
        <v>2844957449</v>
      </c>
      <c r="D15" s="1">
        <f>2844957449-205166526</f>
        <v>2639790923</v>
      </c>
      <c r="E15" s="8"/>
      <c r="F15" s="1"/>
      <c r="G15" s="1"/>
      <c r="H15" s="1"/>
      <c r="I15" s="1"/>
    </row>
    <row r="16" spans="1:9" ht="15">
      <c r="A16" s="1" t="s">
        <v>14</v>
      </c>
      <c r="B16" s="1">
        <f>259030852-36261762</f>
        <v>222769090</v>
      </c>
      <c r="C16" s="1">
        <v>269994738</v>
      </c>
      <c r="D16" s="1">
        <f>269994738+11624632</f>
        <v>281619370</v>
      </c>
      <c r="E16" s="1"/>
      <c r="F16" s="1"/>
      <c r="G16" s="1"/>
      <c r="H16" s="1"/>
      <c r="I16" s="1"/>
    </row>
    <row r="17" spans="1:9" ht="15">
      <c r="A17" s="1"/>
      <c r="B17" s="4" t="s">
        <v>9</v>
      </c>
      <c r="C17" s="4" t="s">
        <v>9</v>
      </c>
      <c r="D17" s="4" t="s">
        <v>9</v>
      </c>
      <c r="E17" s="1"/>
      <c r="F17" s="1"/>
      <c r="G17" s="1"/>
      <c r="H17" s="1"/>
      <c r="I17" s="1"/>
    </row>
    <row r="18" spans="1:9" ht="15">
      <c r="A18" s="1" t="s">
        <v>15</v>
      </c>
      <c r="B18" s="1">
        <f>B13+B14</f>
        <v>5318447399</v>
      </c>
      <c r="C18" s="1">
        <f>C13+C14</f>
        <v>5796952187</v>
      </c>
      <c r="D18" s="1">
        <f>D13+D14</f>
        <v>5603410293</v>
      </c>
      <c r="E18" s="1"/>
      <c r="F18" s="1"/>
      <c r="G18" s="1"/>
      <c r="H18" s="1"/>
      <c r="I18" s="1"/>
    </row>
    <row r="19" spans="1:9" ht="15">
      <c r="A19" s="1"/>
      <c r="B19" s="4" t="s">
        <v>9</v>
      </c>
      <c r="C19" s="4" t="s">
        <v>9</v>
      </c>
      <c r="D19" s="4" t="s">
        <v>9</v>
      </c>
      <c r="E19" s="1"/>
      <c r="F19" s="1"/>
      <c r="G19" s="1"/>
      <c r="H19" s="1"/>
      <c r="I19" s="1"/>
    </row>
    <row r="20" spans="1:9" ht="15">
      <c r="A20" s="1" t="s">
        <v>16</v>
      </c>
      <c r="B20" s="1" t="s">
        <v>0</v>
      </c>
      <c r="C20" s="1" t="s">
        <v>0</v>
      </c>
      <c r="D20" s="1" t="s">
        <v>0</v>
      </c>
      <c r="E20" s="1"/>
      <c r="F20" s="1"/>
      <c r="G20" s="1"/>
      <c r="H20" s="1"/>
      <c r="I20" s="1"/>
    </row>
    <row r="21" spans="1:9" ht="15">
      <c r="A21" s="1" t="s">
        <v>17</v>
      </c>
      <c r="B21" s="1">
        <f>26414809</f>
        <v>26414809</v>
      </c>
      <c r="C21" s="1">
        <v>25988809</v>
      </c>
      <c r="D21" s="1">
        <v>25988809</v>
      </c>
      <c r="E21" s="1"/>
      <c r="F21" s="1"/>
      <c r="G21" s="1"/>
      <c r="H21" s="1"/>
      <c r="I21" s="1"/>
    </row>
    <row r="22" spans="1:9" ht="15">
      <c r="A22" s="1" t="s">
        <v>18</v>
      </c>
      <c r="B22" s="1">
        <v>5367808</v>
      </c>
      <c r="C22" s="1">
        <v>4821373</v>
      </c>
      <c r="D22" s="1">
        <v>4821373</v>
      </c>
      <c r="E22" s="1"/>
      <c r="F22" s="1"/>
      <c r="G22" s="1"/>
      <c r="H22" s="1"/>
      <c r="I22" s="1"/>
    </row>
    <row r="23" spans="1:9" ht="15">
      <c r="A23" s="1" t="s">
        <v>19</v>
      </c>
      <c r="B23" s="1">
        <v>58014404</v>
      </c>
      <c r="C23" s="1">
        <v>55079396</v>
      </c>
      <c r="D23" s="1">
        <v>55079396</v>
      </c>
      <c r="E23" s="1"/>
      <c r="F23" s="1"/>
      <c r="G23" s="1"/>
      <c r="H23" s="1"/>
      <c r="I23" s="1"/>
    </row>
    <row r="24" spans="1:9" ht="15">
      <c r="A24" s="1" t="s">
        <v>20</v>
      </c>
      <c r="B24" s="1">
        <v>30277979</v>
      </c>
      <c r="C24" s="1">
        <v>32848283</v>
      </c>
      <c r="D24" s="1">
        <v>32848283</v>
      </c>
      <c r="E24" s="1"/>
      <c r="F24" s="1"/>
      <c r="G24" s="1"/>
      <c r="H24" s="1"/>
      <c r="I24" s="1"/>
    </row>
    <row r="25" spans="1:9" ht="15">
      <c r="A25" s="1" t="s">
        <v>21</v>
      </c>
      <c r="B25" s="1">
        <v>98965589</v>
      </c>
      <c r="C25" s="1">
        <v>102568811</v>
      </c>
      <c r="D25" s="1">
        <v>102568811</v>
      </c>
      <c r="E25" s="1"/>
      <c r="F25" s="1"/>
      <c r="G25" s="1"/>
      <c r="H25" s="1"/>
      <c r="I25" s="1"/>
    </row>
    <row r="26" spans="1:9" ht="15">
      <c r="A26" s="1" t="s">
        <v>22</v>
      </c>
      <c r="B26" s="1">
        <v>29491785</v>
      </c>
      <c r="C26" s="1">
        <v>33337578</v>
      </c>
      <c r="D26" s="1">
        <f>33337578-2182000</f>
        <v>31155578</v>
      </c>
      <c r="E26" s="1"/>
      <c r="F26" s="1"/>
      <c r="G26" s="1"/>
      <c r="H26" s="1"/>
      <c r="I26" s="1"/>
    </row>
    <row r="27" spans="1:9" ht="15">
      <c r="A27" s="1" t="s">
        <v>23</v>
      </c>
      <c r="B27" s="1">
        <v>1900000</v>
      </c>
      <c r="C27" s="1">
        <v>1120680</v>
      </c>
      <c r="D27" s="1">
        <v>1120680</v>
      </c>
      <c r="E27" s="1"/>
      <c r="F27" s="1"/>
      <c r="G27" s="1"/>
      <c r="H27" s="1"/>
      <c r="I27" s="1"/>
    </row>
    <row r="28" spans="1:9" ht="15">
      <c r="A28" s="1" t="s">
        <v>24</v>
      </c>
      <c r="B28" s="1">
        <v>80424232</v>
      </c>
      <c r="C28" s="1">
        <v>79191884</v>
      </c>
      <c r="D28" s="1">
        <v>79191884</v>
      </c>
      <c r="E28" s="1"/>
      <c r="F28" s="1"/>
      <c r="G28" s="1"/>
      <c r="H28" s="1"/>
      <c r="I28" s="1"/>
    </row>
    <row r="29" spans="1:9" ht="15">
      <c r="A29" s="1" t="s">
        <v>25</v>
      </c>
      <c r="B29" s="1">
        <f>44467697+44959-3500-75000+100-28000</f>
        <v>44406256</v>
      </c>
      <c r="C29" s="1">
        <v>46024911</v>
      </c>
      <c r="D29" s="1">
        <v>46024911</v>
      </c>
      <c r="E29" s="1"/>
      <c r="F29" s="1"/>
      <c r="G29" s="1"/>
      <c r="H29" s="1"/>
      <c r="I29" s="1"/>
    </row>
    <row r="30" spans="1:9" ht="15">
      <c r="A30" s="1" t="s">
        <v>26</v>
      </c>
      <c r="B30" s="1">
        <v>58212826</v>
      </c>
      <c r="C30" s="1">
        <v>72124198</v>
      </c>
      <c r="D30" s="1">
        <v>72124198</v>
      </c>
      <c r="E30" s="1"/>
      <c r="F30" s="1"/>
      <c r="G30" s="1"/>
      <c r="H30" s="1"/>
      <c r="I30" s="1"/>
    </row>
    <row r="31" spans="1:9" ht="15">
      <c r="A31" s="1" t="s">
        <v>27</v>
      </c>
      <c r="B31" s="1">
        <f>57000000-400000</f>
        <v>56600000</v>
      </c>
      <c r="C31" s="1">
        <v>88000000</v>
      </c>
      <c r="D31" s="1">
        <v>88000000</v>
      </c>
      <c r="E31" s="1"/>
      <c r="F31" s="1"/>
      <c r="G31" s="1"/>
      <c r="H31" s="1"/>
      <c r="I31" s="1"/>
    </row>
    <row r="32" spans="1:9" ht="15">
      <c r="A32" s="1" t="s">
        <v>28</v>
      </c>
      <c r="B32" s="1">
        <v>13253187</v>
      </c>
      <c r="C32" s="1">
        <v>6485879</v>
      </c>
      <c r="D32" s="1">
        <v>6485879</v>
      </c>
      <c r="E32" s="1"/>
      <c r="F32" s="1"/>
      <c r="G32" s="1"/>
      <c r="H32" s="1"/>
      <c r="I32" s="1"/>
    </row>
    <row r="33" spans="1:9" ht="15">
      <c r="A33" s="1" t="s">
        <v>29</v>
      </c>
      <c r="B33" s="1">
        <v>159207805</v>
      </c>
      <c r="C33" s="1">
        <v>156194482</v>
      </c>
      <c r="D33" s="1">
        <v>156194482</v>
      </c>
      <c r="E33" s="1"/>
      <c r="F33" s="1"/>
      <c r="G33" s="1"/>
      <c r="H33" s="1"/>
      <c r="I33" s="1"/>
    </row>
    <row r="34" spans="1:9" ht="15">
      <c r="A34" s="1" t="s">
        <v>30</v>
      </c>
      <c r="B34" s="1">
        <v>18000</v>
      </c>
      <c r="C34" s="1">
        <v>11000</v>
      </c>
      <c r="D34" s="1">
        <v>11000</v>
      </c>
      <c r="E34" s="1"/>
      <c r="F34" s="1"/>
      <c r="G34" s="1"/>
      <c r="H34" s="1"/>
      <c r="I34" s="1"/>
    </row>
    <row r="35" spans="1:9" ht="15">
      <c r="A35" s="1" t="s">
        <v>31</v>
      </c>
      <c r="B35" s="1">
        <v>18239812</v>
      </c>
      <c r="C35" s="1">
        <v>6939215</v>
      </c>
      <c r="D35" s="1">
        <v>6939215</v>
      </c>
      <c r="E35" s="1"/>
      <c r="F35" s="1"/>
      <c r="G35" s="1"/>
      <c r="H35" s="1"/>
      <c r="I35" s="1"/>
    </row>
    <row r="36" spans="1:9" ht="15">
      <c r="A36" s="1" t="s">
        <v>32</v>
      </c>
      <c r="B36" s="1">
        <v>2495893</v>
      </c>
      <c r="C36" s="1"/>
      <c r="D36" s="1"/>
      <c r="E36" s="1"/>
      <c r="F36" s="1"/>
      <c r="G36" s="1"/>
      <c r="H36" s="1"/>
      <c r="I36" s="1"/>
    </row>
    <row r="37" spans="1:9" ht="15">
      <c r="A37" s="1" t="s">
        <v>33</v>
      </c>
      <c r="B37" s="1">
        <v>2481691</v>
      </c>
      <c r="C37" s="1">
        <v>3834761</v>
      </c>
      <c r="D37" s="1">
        <v>3834761</v>
      </c>
      <c r="E37" s="1"/>
      <c r="F37" s="1"/>
      <c r="G37" s="1"/>
      <c r="H37" s="1"/>
      <c r="I37" s="1"/>
    </row>
    <row r="38" spans="1:9" ht="15">
      <c r="A38" s="1" t="s">
        <v>34</v>
      </c>
      <c r="B38" s="1">
        <v>14170211</v>
      </c>
      <c r="C38" s="1">
        <v>15864305</v>
      </c>
      <c r="D38" s="1">
        <v>15864305</v>
      </c>
      <c r="E38" s="1"/>
      <c r="F38" s="1"/>
      <c r="G38" s="1"/>
      <c r="H38" s="1"/>
      <c r="I38" s="1"/>
    </row>
    <row r="39" spans="1:9" ht="15">
      <c r="A39" s="1" t="s">
        <v>35</v>
      </c>
      <c r="B39" s="1">
        <v>946564</v>
      </c>
      <c r="C39" s="1">
        <v>866394</v>
      </c>
      <c r="D39" s="1">
        <v>866394</v>
      </c>
      <c r="E39" s="1"/>
      <c r="F39" s="1"/>
      <c r="G39" s="1"/>
      <c r="H39" s="1"/>
      <c r="I39" s="1"/>
    </row>
    <row r="40" spans="1:9" ht="15">
      <c r="A40" s="1" t="s">
        <v>36</v>
      </c>
      <c r="B40" s="1">
        <v>2978651</v>
      </c>
      <c r="C40" s="1">
        <v>3885901</v>
      </c>
      <c r="D40" s="1">
        <v>3885901</v>
      </c>
      <c r="E40" s="1"/>
      <c r="F40" s="1"/>
      <c r="G40" s="1"/>
      <c r="H40" s="1"/>
      <c r="I40" s="1"/>
    </row>
    <row r="41" spans="1:9" ht="15">
      <c r="A41" s="1" t="s">
        <v>37</v>
      </c>
      <c r="B41" s="1">
        <v>15644989</v>
      </c>
      <c r="C41" s="1">
        <v>14078463</v>
      </c>
      <c r="D41" s="1">
        <v>14078463</v>
      </c>
      <c r="E41" s="1"/>
      <c r="F41" s="1"/>
      <c r="G41" s="1"/>
      <c r="H41" s="1"/>
      <c r="I41" s="1"/>
    </row>
    <row r="42" spans="1:9" ht="15">
      <c r="A42" s="1" t="s">
        <v>0</v>
      </c>
      <c r="B42" s="4" t="s">
        <v>9</v>
      </c>
      <c r="C42" s="4" t="s">
        <v>9</v>
      </c>
      <c r="D42" s="4" t="s">
        <v>9</v>
      </c>
      <c r="E42" s="1"/>
      <c r="F42" s="1"/>
      <c r="G42" s="1"/>
      <c r="H42" s="1"/>
      <c r="I42" s="1"/>
    </row>
    <row r="43" spans="1:9" ht="15">
      <c r="A43" s="1" t="s">
        <v>38</v>
      </c>
      <c r="B43" s="1">
        <f>SUM(B21:B41)</f>
        <v>719512491</v>
      </c>
      <c r="C43" s="1">
        <f>SUM(C21:C41)</f>
        <v>749266323</v>
      </c>
      <c r="D43" s="1">
        <f>SUM(D21:D41)</f>
        <v>747084323</v>
      </c>
      <c r="E43" s="1"/>
      <c r="F43" s="1"/>
      <c r="G43" s="1"/>
      <c r="H43" s="1"/>
      <c r="I43" s="1"/>
    </row>
    <row r="44" spans="1:9" ht="15">
      <c r="A44" s="1"/>
      <c r="B44" s="4" t="s">
        <v>9</v>
      </c>
      <c r="C44" s="4" t="s">
        <v>9</v>
      </c>
      <c r="D44" s="4" t="s">
        <v>9</v>
      </c>
      <c r="E44" s="1"/>
      <c r="F44" s="1"/>
      <c r="G44" s="1"/>
      <c r="H44" s="1"/>
      <c r="I44" s="1"/>
    </row>
    <row r="45" spans="1:9" ht="15">
      <c r="A45" s="1" t="s">
        <v>39</v>
      </c>
      <c r="B45" s="1">
        <f>B18+B43</f>
        <v>6037959890</v>
      </c>
      <c r="C45" s="1">
        <f>C18+C43</f>
        <v>6546218510</v>
      </c>
      <c r="D45" s="1">
        <f>D18+D43</f>
        <v>6350494616</v>
      </c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 t="s">
        <v>40</v>
      </c>
      <c r="B47" s="1" t="s">
        <v>0</v>
      </c>
      <c r="C47" s="1" t="s">
        <v>0</v>
      </c>
      <c r="D47" s="1" t="s">
        <v>0</v>
      </c>
      <c r="E47" s="1"/>
      <c r="F47" s="1"/>
      <c r="G47" s="1"/>
      <c r="H47" s="1"/>
      <c r="I47" s="1"/>
    </row>
    <row r="48" spans="1:9" ht="15">
      <c r="A48" s="1" t="s">
        <v>41</v>
      </c>
      <c r="B48" s="1">
        <v>9912290</v>
      </c>
      <c r="C48" s="1">
        <v>9966694</v>
      </c>
      <c r="D48" s="1">
        <v>9966694</v>
      </c>
      <c r="E48" s="1"/>
      <c r="F48" s="1"/>
      <c r="G48" s="1"/>
      <c r="H48" s="1"/>
      <c r="I48" s="1"/>
    </row>
    <row r="49" spans="1:9" ht="15">
      <c r="A49" s="1" t="s">
        <v>42</v>
      </c>
      <c r="B49" s="1">
        <v>1953928</v>
      </c>
      <c r="C49" s="1">
        <v>1722838</v>
      </c>
      <c r="D49" s="1">
        <v>1722838</v>
      </c>
      <c r="E49" s="8"/>
      <c r="F49" s="1"/>
      <c r="G49" s="1"/>
      <c r="H49" s="1"/>
      <c r="I49" s="1"/>
    </row>
    <row r="50" spans="1:9" ht="15">
      <c r="A50" s="1" t="s">
        <v>43</v>
      </c>
      <c r="B50" s="1">
        <v>18052819</v>
      </c>
      <c r="C50" s="1">
        <v>18052819</v>
      </c>
      <c r="D50" s="1">
        <v>18052819</v>
      </c>
      <c r="E50" s="1"/>
      <c r="F50" s="1"/>
      <c r="G50" s="1"/>
      <c r="H50" s="1"/>
      <c r="I50" s="1"/>
    </row>
    <row r="51" spans="1:9" ht="15">
      <c r="A51" s="1" t="s">
        <v>44</v>
      </c>
      <c r="B51" s="1">
        <f>3800000-200000</f>
        <v>3600000</v>
      </c>
      <c r="C51" s="1">
        <v>3800000</v>
      </c>
      <c r="D51" s="1">
        <v>3800000</v>
      </c>
      <c r="E51" s="1"/>
      <c r="F51" s="1"/>
      <c r="G51" s="1"/>
      <c r="H51" s="1"/>
      <c r="I51" s="1"/>
    </row>
    <row r="52" spans="1:9" ht="15">
      <c r="A52" s="1" t="s">
        <v>45</v>
      </c>
      <c r="B52" s="1">
        <v>3392808</v>
      </c>
      <c r="C52" s="1">
        <v>3392808</v>
      </c>
      <c r="D52" s="1">
        <v>3392808</v>
      </c>
      <c r="E52" s="1"/>
      <c r="F52" s="1"/>
      <c r="G52" s="1"/>
      <c r="H52" s="1"/>
      <c r="I52" s="1"/>
    </row>
    <row r="53" spans="1:9" ht="15">
      <c r="A53" s="1" t="s">
        <v>46</v>
      </c>
      <c r="B53" s="1">
        <v>10000000</v>
      </c>
      <c r="C53" s="1">
        <v>12000000</v>
      </c>
      <c r="D53" s="1">
        <v>12000000</v>
      </c>
      <c r="E53" s="1"/>
      <c r="F53" s="1"/>
      <c r="G53" s="1"/>
      <c r="H53" s="1"/>
      <c r="I53" s="1"/>
    </row>
    <row r="54" spans="1:9" ht="15">
      <c r="A54" s="1"/>
      <c r="B54" s="4" t="s">
        <v>9</v>
      </c>
      <c r="C54" s="4" t="s">
        <v>9</v>
      </c>
      <c r="D54" s="4" t="s">
        <v>9</v>
      </c>
      <c r="E54" s="1"/>
      <c r="F54" s="1"/>
      <c r="G54" s="1"/>
      <c r="H54" s="1"/>
      <c r="I54" s="1"/>
    </row>
    <row r="55" spans="1:9" ht="15">
      <c r="A55" s="1" t="s">
        <v>47</v>
      </c>
      <c r="B55" s="11">
        <f>SUM(B48:B53)</f>
        <v>46911845</v>
      </c>
      <c r="C55" s="11">
        <f>SUM(C48:C53)</f>
        <v>48935159</v>
      </c>
      <c r="D55" s="11">
        <f>SUM(D48:D53)</f>
        <v>48935159</v>
      </c>
      <c r="E55" s="1"/>
      <c r="F55" s="1"/>
      <c r="G55" s="1"/>
      <c r="H55" s="1"/>
      <c r="I55" s="1"/>
    </row>
    <row r="56" spans="1:9" ht="15">
      <c r="A56" s="1"/>
      <c r="B56" s="4" t="s">
        <v>9</v>
      </c>
      <c r="C56" s="4" t="s">
        <v>9</v>
      </c>
      <c r="D56" s="4" t="s">
        <v>9</v>
      </c>
      <c r="E56" s="1"/>
      <c r="F56" s="1"/>
      <c r="G56" s="1"/>
      <c r="H56" s="1"/>
      <c r="I56" s="1"/>
    </row>
    <row r="57" spans="1:9" ht="13.5" customHeight="1">
      <c r="A57" s="7" t="s">
        <v>55</v>
      </c>
      <c r="B57" s="1">
        <f>+B45+B55</f>
        <v>6084871735</v>
      </c>
      <c r="C57" s="1">
        <f>+C45+C55</f>
        <v>6595153669</v>
      </c>
      <c r="D57" s="1">
        <f>+D45+D55</f>
        <v>6399429775</v>
      </c>
      <c r="E57" s="1"/>
      <c r="F57" s="1"/>
      <c r="G57" s="1"/>
      <c r="H57" s="1"/>
      <c r="I57" s="1"/>
    </row>
    <row r="58" spans="1:9" ht="13.5" customHeight="1">
      <c r="A58" s="7"/>
      <c r="B58" s="1"/>
      <c r="C58" s="1"/>
      <c r="D58" s="1"/>
      <c r="E58" s="1"/>
      <c r="F58" s="1"/>
      <c r="G58" s="1"/>
      <c r="H58" s="1"/>
      <c r="I58" s="1"/>
    </row>
    <row r="59" spans="1:9" ht="13.5" customHeight="1">
      <c r="A59" s="7" t="s">
        <v>58</v>
      </c>
      <c r="B59" s="1"/>
      <c r="C59" s="1"/>
      <c r="D59" s="1"/>
      <c r="E59" s="1"/>
      <c r="F59" s="1"/>
      <c r="G59" s="1"/>
      <c r="H59" s="1"/>
      <c r="I59" s="1"/>
    </row>
    <row r="60" spans="1:9" ht="13.5" customHeight="1">
      <c r="A60" s="7" t="s">
        <v>59</v>
      </c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7" t="s">
        <v>60</v>
      </c>
      <c r="B61" s="1">
        <v>29868957</v>
      </c>
      <c r="C61" s="1"/>
      <c r="D61" s="1"/>
      <c r="E61" s="1"/>
      <c r="F61" s="1"/>
      <c r="G61" s="1"/>
      <c r="H61" s="1"/>
      <c r="I61" s="1"/>
    </row>
    <row r="62" spans="1:9" ht="13.5" customHeight="1">
      <c r="A62" s="7" t="s">
        <v>61</v>
      </c>
      <c r="B62" s="1">
        <v>3507254</v>
      </c>
      <c r="C62" s="1"/>
      <c r="D62" s="1"/>
      <c r="E62" s="1"/>
      <c r="F62" s="1"/>
      <c r="G62" s="1"/>
      <c r="H62" s="1"/>
      <c r="I62" s="1"/>
    </row>
    <row r="63" spans="1:9" ht="13.5" customHeight="1">
      <c r="A63" s="7" t="s">
        <v>62</v>
      </c>
      <c r="B63" s="1">
        <v>4000000</v>
      </c>
      <c r="C63" s="1"/>
      <c r="D63" s="1"/>
      <c r="E63" s="1"/>
      <c r="F63" s="1"/>
      <c r="G63" s="1"/>
      <c r="H63" s="1"/>
      <c r="I63" s="1"/>
    </row>
    <row r="64" spans="1:9" ht="13.5" customHeight="1">
      <c r="A64" s="7"/>
      <c r="B64" s="4" t="s">
        <v>9</v>
      </c>
      <c r="C64" s="1"/>
      <c r="D64" s="1"/>
      <c r="E64" s="1"/>
      <c r="F64" s="1"/>
      <c r="G64" s="1"/>
      <c r="H64" s="1"/>
      <c r="I64" s="1"/>
    </row>
    <row r="65" spans="1:9" ht="13.5" customHeight="1">
      <c r="A65" s="7" t="s">
        <v>63</v>
      </c>
      <c r="B65" s="1">
        <f>SUM(B61:B63)</f>
        <v>37376211</v>
      </c>
      <c r="C65" s="1"/>
      <c r="D65" s="1"/>
      <c r="E65" s="1"/>
      <c r="F65" s="1"/>
      <c r="G65" s="1"/>
      <c r="H65" s="1"/>
      <c r="I65" s="1"/>
    </row>
    <row r="66" spans="1:9" ht="13.5" customHeight="1">
      <c r="A66" s="7"/>
      <c r="B66" s="1"/>
      <c r="C66" s="1"/>
      <c r="D66" s="1"/>
      <c r="E66" s="1"/>
      <c r="F66" s="1"/>
      <c r="G66" s="1"/>
      <c r="H66" s="1"/>
      <c r="I66" s="1"/>
    </row>
    <row r="67" spans="1:9" ht="13.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3.5" customHeight="1">
      <c r="A68" s="7" t="s">
        <v>56</v>
      </c>
      <c r="B68" s="13">
        <v>-14243425</v>
      </c>
      <c r="C68" s="13"/>
      <c r="D68" s="13">
        <v>-19048978</v>
      </c>
      <c r="E68" s="1"/>
      <c r="F68" s="1"/>
      <c r="G68" s="1"/>
      <c r="H68" s="1"/>
      <c r="I68" s="1"/>
    </row>
    <row r="69" spans="1:9" ht="13.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3.5" customHeight="1">
      <c r="A70" s="7" t="s">
        <v>57</v>
      </c>
      <c r="B70" s="1">
        <f>+B57+B68+B65</f>
        <v>6108004521</v>
      </c>
      <c r="C70" s="1">
        <f>+C57+C68</f>
        <v>6595153669</v>
      </c>
      <c r="D70" s="1">
        <f>+D57+D68</f>
        <v>6380380797</v>
      </c>
      <c r="E70" s="1"/>
      <c r="F70" s="1"/>
      <c r="G70" s="1"/>
      <c r="H70" s="1"/>
      <c r="I70" s="1"/>
    </row>
    <row r="71" spans="1:9" ht="13.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 t="s">
        <v>48</v>
      </c>
      <c r="B72" s="1">
        <v>1285539533</v>
      </c>
      <c r="C72" s="1">
        <v>998899010</v>
      </c>
      <c r="D72" s="1">
        <v>998899010</v>
      </c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 t="s">
        <v>49</v>
      </c>
      <c r="B74" s="1">
        <v>650238358</v>
      </c>
      <c r="C74" s="1">
        <v>673000000</v>
      </c>
      <c r="D74" s="1">
        <v>673000000</v>
      </c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 t="s">
        <v>50</v>
      </c>
      <c r="B76" s="1">
        <v>287300000</v>
      </c>
      <c r="C76" s="1">
        <v>255900000</v>
      </c>
      <c r="D76" s="1">
        <v>270540219</v>
      </c>
      <c r="E76" s="1"/>
      <c r="F76" s="1"/>
      <c r="G76" s="1"/>
      <c r="H76" s="1"/>
      <c r="I76" s="1"/>
    </row>
    <row r="77" spans="1:9" ht="15">
      <c r="A77" s="1"/>
      <c r="E77" s="1"/>
      <c r="F77" s="1"/>
      <c r="G77" s="1"/>
      <c r="H77" s="1"/>
      <c r="I77" s="1"/>
    </row>
    <row r="78" spans="1:9" ht="15">
      <c r="A78" s="7" t="s">
        <v>54</v>
      </c>
      <c r="B78" s="1">
        <v>504644634</v>
      </c>
      <c r="C78" s="1">
        <v>507846331</v>
      </c>
      <c r="D78" s="1">
        <v>507846331</v>
      </c>
      <c r="E78" s="1"/>
      <c r="F78" s="1"/>
      <c r="G78" s="1"/>
      <c r="H78" s="1"/>
      <c r="I78" s="1"/>
    </row>
    <row r="79" spans="1:9" ht="15">
      <c r="A79" s="1"/>
      <c r="B79" s="4" t="s">
        <v>9</v>
      </c>
      <c r="C79" s="4" t="s">
        <v>9</v>
      </c>
      <c r="D79" s="4" t="s">
        <v>9</v>
      </c>
      <c r="E79" s="1"/>
      <c r="F79" s="1"/>
      <c r="G79" s="1"/>
      <c r="H79" s="1"/>
      <c r="I79" s="1"/>
    </row>
    <row r="80" spans="1:9" ht="15">
      <c r="A80" s="1" t="s">
        <v>51</v>
      </c>
      <c r="B80" s="1">
        <f>+B70+B72+B74+B78+B76</f>
        <v>8835727046</v>
      </c>
      <c r="C80" s="1">
        <f>+C70+C72+C74+C78+C76</f>
        <v>9030799010</v>
      </c>
      <c r="D80" s="1">
        <f>+D70+D72+D74+D78+D76</f>
        <v>8830666357</v>
      </c>
      <c r="E80" s="1"/>
      <c r="F80" s="1"/>
      <c r="G80" s="1"/>
      <c r="H80" s="1"/>
      <c r="I80" s="1"/>
    </row>
    <row r="81" spans="1:9" ht="15">
      <c r="A81" s="1"/>
      <c r="B81" s="4" t="s">
        <v>52</v>
      </c>
      <c r="C81" s="4" t="s">
        <v>52</v>
      </c>
      <c r="D81" s="4" t="s">
        <v>52</v>
      </c>
      <c r="E81" s="1"/>
      <c r="F81" s="1"/>
      <c r="G81" s="1"/>
      <c r="H81" s="1"/>
      <c r="I81" s="1"/>
    </row>
    <row r="82" spans="1:9" ht="15" hidden="1">
      <c r="A82" s="1"/>
      <c r="B82" s="1" t="s">
        <v>0</v>
      </c>
      <c r="C82" s="1" t="s">
        <v>0</v>
      </c>
      <c r="D82" s="1" t="s">
        <v>0</v>
      </c>
      <c r="E82" s="1"/>
      <c r="F82" s="1"/>
      <c r="G82" s="1"/>
      <c r="H82" s="1"/>
      <c r="I82" s="1"/>
    </row>
    <row r="83" spans="1:9" ht="15" hidden="1">
      <c r="A83" s="1"/>
      <c r="B83" s="1"/>
      <c r="C83" s="1"/>
      <c r="D83" s="1"/>
      <c r="E83" s="1"/>
      <c r="F83" s="1"/>
      <c r="G83" s="1"/>
      <c r="H83" s="1"/>
      <c r="I83" s="1"/>
    </row>
    <row r="84" spans="1:9" ht="15" hidden="1">
      <c r="A84" s="1"/>
      <c r="B84" s="1"/>
      <c r="C84" s="1"/>
      <c r="D84" s="1"/>
      <c r="E84" s="1"/>
      <c r="F84" s="1"/>
      <c r="G84" s="1"/>
      <c r="H84" s="1"/>
      <c r="I84" s="1"/>
    </row>
    <row r="85" spans="1:9" ht="15" hidden="1">
      <c r="A85" s="1"/>
      <c r="B85" s="1"/>
      <c r="C85" s="1"/>
      <c r="D85" s="1"/>
      <c r="E85" s="1"/>
      <c r="F85" s="1"/>
      <c r="G85" s="1"/>
      <c r="H85" s="1"/>
      <c r="I85" s="1"/>
    </row>
    <row r="86" spans="2:9" ht="15" hidden="1">
      <c r="B86" s="1"/>
      <c r="C86" s="1"/>
      <c r="D86" s="1"/>
      <c r="E86" s="1"/>
      <c r="F86" s="1"/>
      <c r="G86" s="5"/>
      <c r="H86" s="1"/>
      <c r="I86" s="1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</sheetData>
  <printOptions horizontalCentered="1"/>
  <pageMargins left="0.5" right="0.5" top="0.4" bottom="0.5" header="0.5" footer="0.5"/>
  <pageSetup firstPageNumber="352" useFirstPageNumber="1" fitToHeight="2" horizontalDpi="300" verticalDpi="300" orientation="landscape" scale="75" r:id="rId1"/>
  <headerFooter alignWithMargins="0">
    <oddHeader>&amp;R&amp;11&amp;P</oddHeader>
  </headerFooter>
  <rowBreaks count="1" manualBreakCount="1">
    <brk id="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hgb bailey</dc:creator>
  <cp:keywords/>
  <dc:description/>
  <cp:lastModifiedBy>agh</cp:lastModifiedBy>
  <cp:lastPrinted>2007-01-16T14:54:47Z</cp:lastPrinted>
  <dcterms:created xsi:type="dcterms:W3CDTF">2003-03-18T19:55:34Z</dcterms:created>
  <dcterms:modified xsi:type="dcterms:W3CDTF">2007-01-16T14:55:36Z</dcterms:modified>
  <cp:category/>
  <cp:version/>
  <cp:contentType/>
  <cp:contentStatus/>
</cp:coreProperties>
</file>